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6d1058920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מחשבון קליLO" sheetId="1" r:id="Raa602b6d1e7c46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₪#,##0;[Red](₪#,##0);-"/>
    <x:numFmt numFmtId="201" formatCode="0.0%"/>
  </x:numFmts>
  <x:fonts count="18">
    <x:font>
      <x:sz val="11"/>
      <x:name val="Carlito"/>
    </x:font>
    <x:font>
      <x:sz val="10"/>
      <x:color rgb="FF171813"/>
      <x:name val="Arial"/>
    </x:font>
    <x:font>
      <x:b/>
      <x:sz val="16"/>
      <x:color rgb="FF171813"/>
      <x:name val="Arial"/>
    </x:font>
    <x:font>
      <x:i/>
      <x:sz val="10"/>
      <x:color rgb="FF66685F"/>
      <x:name val="Arial"/>
    </x:font>
    <x:font>
      <x:b/>
      <x:sz val="9"/>
      <x:color rgb="FF3850C9"/>
      <x:name val="Arial"/>
    </x:font>
    <x:font>
      <x:b/>
      <x:sz val="8"/>
      <x:color rgb="FFFFFFFF"/>
      <x:name val="Arial"/>
    </x:font>
    <x:font>
      <x:b/>
      <x:sz val="14"/>
      <x:color rgb="FF234E75"/>
      <x:name val="Arial"/>
    </x:font>
    <x:font>
      <x:b/>
      <x:sz val="9"/>
      <x:color rgb="FFFFFFFF"/>
      <x:name val="Arial"/>
    </x:font>
    <x:font>
      <x:b/>
      <x:sz val="9"/>
      <x:color rgb="FF171813"/>
      <x:name val="Arial"/>
    </x:font>
    <x:font>
      <x:i/>
      <x:sz val="8"/>
      <x:color rgb="FF66685F"/>
      <x:name val="Arial"/>
    </x:font>
    <x:font>
      <x:sz val="9"/>
      <x:color rgb="FF234E75"/>
      <x:name val="Arial"/>
    </x:font>
    <x:font>
      <x:sz val="8"/>
      <x:color rgb="FF171813"/>
      <x:name val="Arial"/>
    </x:font>
    <x:font>
      <x:b/>
      <x:sz val="10"/>
      <x:color rgb="FFFFFFFF"/>
      <x:name val="Arial"/>
    </x:font>
    <x:font>
      <x:b/>
      <x:sz val="8"/>
      <x:color rgb="FF66685F"/>
      <x:name val="Arial"/>
    </x:font>
    <x:font>
      <x:b/>
      <x:sz val="15"/>
      <x:color rgb="FF171813"/>
      <x:name val="Arial"/>
    </x:font>
    <x:font>
      <x:b/>
      <x:sz val="10"/>
      <x:color rgb="FFA94E32"/>
      <x:name val="Arial"/>
    </x:font>
    <x:font>
      <x:sz val="8"/>
      <x:color rgb="FF66685F"/>
      <x:name val="Arial"/>
    </x:font>
    <x:font>
      <x:b/>
      <x:sz val="8"/>
      <x:color rgb="FF171813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E6E9FA"/>
      </x:patternFill>
    </x:fill>
    <x:fill>
      <x:patternFill patternType="solid">
        <x:fgColor rgb="FF171813"/>
      </x:patternFill>
    </x:fill>
    <x:fill>
      <x:patternFill patternType="solid">
        <x:fgColor rgb="FFFFF0AC"/>
      </x:patternFill>
    </x:fill>
    <x:fill>
      <x:patternFill patternType="solid">
        <x:fgColor rgb="FFF7F3EA"/>
      </x:patternFill>
    </x:fill>
    <x:fill>
      <x:patternFill patternType="solid">
        <x:fgColor rgb="FF3850C9"/>
      </x:patternFill>
    </x:fill>
    <x:fill>
      <x:patternFill patternType="solid">
        <x:fgColor rgb="FFE8E0D2"/>
      </x:patternFill>
    </x:fill>
    <x:fill>
      <x:patternFill patternType="solid">
        <x:fgColor rgb="FFBBC7AB"/>
      </x:patternFill>
    </x:fill>
    <x:fill>
      <x:patternFill patternType="solid">
        <x:fgColor rgb="FFE7C44D"/>
      </x:patternFill>
    </x:fill>
    <x:fill>
      <x:patternFill patternType="solid">
        <x:fgColor rgb="FFF9E2DA"/>
      </x:patternFill>
    </x:fill>
  </x:fills>
  <x:borders count="11">
    <x:border/>
    <x:border>
      <x:bottom style="thin">
        <x:color rgb="FF171813"/>
      </x:bottom>
    </x:border>
    <x:border>
      <x:left style="thin">
        <x:color rgb="FFCBC5B9"/>
      </x:left>
    </x:border>
    <x:border>
      <x:right style="thin">
        <x:color rgb="FFCBC5B9"/>
      </x:right>
    </x:border>
    <x:border>
      <x:left style="thin">
        <x:color rgb="FFCBC5B9"/>
      </x:left>
      <x:bottom style="thin">
        <x:color rgb="FFCBC5B9"/>
      </x:bottom>
    </x:border>
    <x:border>
      <x:bottom style="thin">
        <x:color rgb="FFCBC5B9"/>
      </x:bottom>
    </x:border>
    <x:border>
      <x:right style="thin">
        <x:color rgb="FFCBC5B9"/>
      </x:right>
      <x:bottom style="thin">
        <x:color rgb="FFCBC5B9"/>
      </x:bottom>
    </x:border>
    <x:border>
      <x:right style="thin">
        <x:color rgb="FF4B4D46"/>
      </x:right>
    </x:border>
    <x:border>
      <x:left style="thin">
        <x:color rgb="FF4B4D46"/>
      </x:left>
      <x:right style="thin">
        <x:color rgb="FF4B4D46"/>
      </x:right>
    </x:border>
    <x:border>
      <x:left style="thin">
        <x:color rgb="FF4B4D46"/>
      </x:left>
    </x:border>
    <x:border>
      <x:top style="double">
        <x:color rgb="FF171813"/>
      </x:top>
    </x:border>
  </x:borders>
  <x:cellStyleXfs count="1">
    <x:xf numFmtId="0" fontId="0" fillId="0" borderId="0"/>
  </x:cellStyleXfs>
  <x:cellXfs count="1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3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5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/>
    </x:xf>
    <x:xf numFmtId="200" fontId="6" fillId="4" borderId="2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0" fontId="6" fillId="4" borderId="3" xfId="0" applyNumberFormat="1" applyFont="1" applyFill="1" applyBorder="1" applyAlignment="1">
      <x:alignment vertical="center"/>
    </x:xf>
    <x:xf numFmtId="200" fontId="6" fillId="4" borderId="4" xfId="0" applyNumberFormat="1" applyFont="1" applyFill="1" applyBorder="1" applyAlignment="1">
      <x:alignment vertical="center"/>
    </x:xf>
    <x:xf numFmtId="200" fontId="6" fillId="4" borderId="5" xfId="0" applyNumberFormat="1" applyFont="1" applyFill="1" applyBorder="1" applyAlignment="1">
      <x:alignment vertical="center"/>
    </x:xf>
    <x:xf numFmtId="200" fontId="6" fillId="4" borderId="6" xfId="0" applyNumberFormat="1" applyFont="1" applyFill="1" applyBorder="1" applyAlignment="1">
      <x:alignment vertical="center"/>
    </x:xf>
    <x:xf numFmtId="200" fontId="6" fillId="4" borderId="2" xfId="0" applyNumberFormat="1" applyFont="1" applyFill="1" applyBorder="1" applyAlignment="1">
      <x:alignment horizontal="right" vertical="center"/>
    </x:xf>
    <x:xf numFmtId="200" fontId="6" fillId="4" borderId="0" xfId="0" applyNumberFormat="1" applyFont="1" applyFill="1" applyBorder="1" applyAlignment="1">
      <x:alignment horizontal="right" vertical="center"/>
    </x:xf>
    <x:xf numFmtId="200" fontId="6" fillId="4" borderId="3" xfId="0" applyNumberFormat="1" applyFont="1" applyFill="1" applyBorder="1" applyAlignment="1">
      <x:alignment horizontal="right" vertical="center"/>
    </x:xf>
    <x:xf numFmtId="200" fontId="6" fillId="4" borderId="4" xfId="0" applyNumberFormat="1" applyFont="1" applyFill="1" applyBorder="1" applyAlignment="1">
      <x:alignment horizontal="right" vertical="center"/>
    </x:xf>
    <x:xf numFmtId="200" fontId="6" fillId="4" borderId="5" xfId="0" applyNumberFormat="1" applyFont="1" applyFill="1" applyBorder="1" applyAlignment="1">
      <x:alignment horizontal="right" vertical="center"/>
    </x:xf>
    <x:xf numFmtId="200" fontId="6" fillId="4" borderId="6" xfId="0" applyNumberFormat="1" applyFont="1" applyFill="1" applyBorder="1" applyAlignment="1">
      <x:alignment horizontal="right" vertical="center"/>
    </x:xf>
    <x:xf numFmtId="201" fontId="6" fillId="4" borderId="2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1" fontId="6" fillId="4" borderId="3" xfId="0" applyNumberFormat="1" applyFont="1" applyFill="1" applyBorder="1" applyAlignment="1">
      <x:alignment vertical="center"/>
    </x:xf>
    <x:xf numFmtId="201" fontId="6" fillId="4" borderId="4" xfId="0" applyNumberFormat="1" applyFont="1" applyFill="1" applyBorder="1" applyAlignment="1">
      <x:alignment vertical="center"/>
    </x:xf>
    <x:xf numFmtId="201" fontId="6" fillId="4" borderId="5" xfId="0" applyNumberFormat="1" applyFont="1" applyFill="1" applyBorder="1" applyAlignment="1">
      <x:alignment vertical="center"/>
    </x:xf>
    <x:xf numFmtId="201" fontId="6" fillId="4" borderId="6" xfId="0" applyNumberFormat="1" applyFont="1" applyFill="1" applyBorder="1" applyAlignment="1">
      <x:alignment vertical="center"/>
    </x:xf>
    <x:xf numFmtId="201" fontId="6" fillId="4" borderId="2" xfId="0" applyNumberFormat="1" applyFont="1" applyFill="1" applyBorder="1" applyAlignment="1">
      <x:alignment horizontal="right" vertical="center"/>
    </x:xf>
    <x:xf numFmtId="201" fontId="6" fillId="4" borderId="0" xfId="0" applyNumberFormat="1" applyFont="1" applyFill="1" applyBorder="1" applyAlignment="1">
      <x:alignment horizontal="right" vertical="center"/>
    </x:xf>
    <x:xf numFmtId="201" fontId="6" fillId="4" borderId="3" xfId="0" applyNumberFormat="1" applyFont="1" applyFill="1" applyBorder="1" applyAlignment="1">
      <x:alignment horizontal="right" vertical="center"/>
    </x:xf>
    <x:xf numFmtId="201" fontId="6" fillId="4" borderId="4" xfId="0" applyNumberFormat="1" applyFont="1" applyFill="1" applyBorder="1" applyAlignment="1">
      <x:alignment horizontal="right" vertical="center"/>
    </x:xf>
    <x:xf numFmtId="201" fontId="6" fillId="4" borderId="5" xfId="0" applyNumberFormat="1" applyFont="1" applyFill="1" applyBorder="1" applyAlignment="1">
      <x:alignment horizontal="right" vertical="center"/>
    </x:xf>
    <x:xf numFmtId="201" fontId="6" fillId="4" borderId="6" xfId="0" applyNumberFormat="1" applyFont="1" applyFill="1" applyBorder="1" applyAlignment="1">
      <x:alignment horizontal="right"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7" xfId="0" applyNumberFormat="1" applyFont="1" applyFill="1" applyBorder="1" applyAlignment="1">
      <x:alignment vertical="center"/>
    </x:xf>
    <x:xf numFmtId="0" fontId="7" fillId="3" borderId="8" xfId="0" applyNumberFormat="1" applyFont="1" applyFill="1" applyBorder="1" applyAlignment="1">
      <x:alignment vertical="center"/>
    </x:xf>
    <x:xf numFmtId="0" fontId="7" fillId="3" borderId="9" xfId="0" applyNumberFormat="1" applyFont="1" applyFill="1" applyBorder="1" applyAlignment="1">
      <x:alignment vertical="center"/>
    </x:xf>
    <x:xf numFmtId="0" fontId="7" fillId="3" borderId="7" xfId="0" applyNumberFormat="1" applyFont="1" applyFill="1" applyBorder="1" applyAlignment="1">
      <x:alignment horizontal="center" vertical="center"/>
    </x:xf>
    <x:xf numFmtId="0" fontId="7" fillId="3" borderId="8" xfId="0" applyNumberFormat="1" applyFont="1" applyFill="1" applyBorder="1" applyAlignment="1">
      <x:alignment horizontal="center" vertical="center"/>
    </x:xf>
    <x:xf numFmtId="0" fontId="7" fillId="3" borderId="9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5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9" fillId="0" borderId="5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0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/>
    </x:xf>
    <x:xf numFmtId="200" fontId="10" fillId="4" borderId="5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 applyAlignment="1">
      <x:alignment vertical="center"/>
    </x:xf>
    <x:xf numFmtId="0" fontId="11" fillId="5" borderId="5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 applyAlignment="1">
      <x:alignment horizontal="center" vertical="center"/>
    </x:xf>
    <x:xf numFmtId="0" fontId="11" fillId="5" borderId="5" xfId="0" applyNumberFormat="1" applyFont="1" applyFill="1" applyBorder="1" applyAlignment="1">
      <x:alignment horizontal="center" vertical="center"/>
    </x:xf>
    <x:xf numFmtId="0" fontId="12" fillId="3" borderId="0" xfId="0" applyNumberFormat="1" applyFont="1" applyFill="1" applyBorder="1" applyAlignment="1">
      <x:alignment vertical="center"/>
    </x:xf>
    <x:xf numFmtId="0" fontId="12" fillId="3" borderId="10" xfId="0" applyNumberFormat="1" applyFont="1" applyFill="1" applyBorder="1" applyAlignment="1">
      <x:alignment vertical="center"/>
    </x:xf>
    <x:xf numFmtId="200" fontId="12" fillId="3" borderId="1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horizontal="right" vertical="center"/>
    </x:xf>
    <x:xf numFmtId="0" fontId="13" fillId="5" borderId="0" xfId="0" applyNumberFormat="1" applyFont="1" applyFill="1" applyBorder="1" applyAlignment="1">
      <x:alignment vertical="center"/>
    </x:xf>
    <x:xf numFmtId="0" fontId="14" fillId="5" borderId="0" xfId="0" applyNumberFormat="1" applyFont="1" applyFill="1" applyBorder="1" applyAlignment="1">
      <x:alignment vertical="center"/>
    </x:xf>
    <x:xf numFmtId="0" fontId="14" fillId="5" borderId="5" xfId="0" applyNumberFormat="1" applyFont="1" applyFill="1" applyBorder="1" applyAlignment="1">
      <x:alignment vertical="center"/>
    </x:xf>
    <x:xf numFmtId="200" fontId="14" fillId="5" borderId="0" xfId="0" applyNumberFormat="1" applyFont="1" applyFill="1" applyBorder="1" applyAlignment="1">
      <x:alignment vertical="center"/>
    </x:xf>
    <x:xf numFmtId="200" fontId="14" fillId="5" borderId="5" xfId="0" applyNumberFormat="1" applyFont="1" applyFill="1" applyBorder="1" applyAlignment="1">
      <x:alignment vertical="center"/>
    </x:xf>
    <x:xf numFmtId="200" fontId="14" fillId="5" borderId="0" xfId="0" applyNumberFormat="1" applyFont="1" applyFill="1" applyBorder="1" applyAlignment="1">
      <x:alignment horizontal="right" vertical="center"/>
    </x:xf>
    <x:xf numFmtId="200" fontId="14" fillId="5" borderId="5" xfId="0" applyNumberFormat="1" applyFont="1" applyFill="1" applyBorder="1" applyAlignment="1">
      <x:alignment horizontal="right" vertical="center"/>
    </x:xf>
    <x:xf numFmtId="0" fontId="1" fillId="7" borderId="0" xfId="0" applyNumberFormat="1" applyFont="1" applyFill="1" applyBorder="1" applyAlignment="1">
      <x:alignment vertical="center"/>
    </x:xf>
    <x:xf numFmtId="0" fontId="13" fillId="7" borderId="0" xfId="0" applyNumberFormat="1" applyFont="1" applyFill="1" applyBorder="1" applyAlignment="1">
      <x:alignment vertical="center"/>
    </x:xf>
    <x:xf numFmtId="0" fontId="14" fillId="7" borderId="0" xfId="0" applyNumberFormat="1" applyFont="1" applyFill="1" applyBorder="1" applyAlignment="1">
      <x:alignment vertical="center"/>
    </x:xf>
    <x:xf numFmtId="0" fontId="14" fillId="7" borderId="5" xfId="0" applyNumberFormat="1" applyFont="1" applyFill="1" applyBorder="1" applyAlignment="1">
      <x:alignment vertical="center"/>
    </x:xf>
    <x:xf numFmtId="200" fontId="14" fillId="7" borderId="0" xfId="0" applyNumberFormat="1" applyFont="1" applyFill="1" applyBorder="1" applyAlignment="1">
      <x:alignment vertical="center"/>
    </x:xf>
    <x:xf numFmtId="200" fontId="14" fillId="7" borderId="5" xfId="0" applyNumberFormat="1" applyFont="1" applyFill="1" applyBorder="1" applyAlignment="1">
      <x:alignment vertical="center"/>
    </x:xf>
    <x:xf numFmtId="200" fontId="14" fillId="7" borderId="0" xfId="0" applyNumberFormat="1" applyFont="1" applyFill="1" applyBorder="1" applyAlignment="1">
      <x:alignment horizontal="right" vertical="center"/>
    </x:xf>
    <x:xf numFmtId="200" fontId="14" fillId="7" borderId="5" xfId="0" applyNumberFormat="1" applyFont="1" applyFill="1" applyBorder="1" applyAlignment="1">
      <x:alignment horizontal="right" vertical="center"/>
    </x:xf>
    <x:xf numFmtId="0" fontId="1" fillId="8" borderId="0" xfId="0" applyNumberFormat="1" applyFont="1" applyFill="1" applyBorder="1" applyAlignment="1">
      <x:alignment vertical="center"/>
    </x:xf>
    <x:xf numFmtId="0" fontId="13" fillId="8" borderId="0" xfId="0" applyNumberFormat="1" applyFont="1" applyFill="1" applyBorder="1" applyAlignment="1">
      <x:alignment vertical="center"/>
    </x:xf>
    <x:xf numFmtId="0" fontId="14" fillId="8" borderId="0" xfId="0" applyNumberFormat="1" applyFont="1" applyFill="1" applyBorder="1" applyAlignment="1">
      <x:alignment vertical="center"/>
    </x:xf>
    <x:xf numFmtId="0" fontId="14" fillId="8" borderId="5" xfId="0" applyNumberFormat="1" applyFont="1" applyFill="1" applyBorder="1" applyAlignment="1">
      <x:alignment vertical="center"/>
    </x:xf>
    <x:xf numFmtId="200" fontId="14" fillId="8" borderId="0" xfId="0" applyNumberFormat="1" applyFont="1" applyFill="1" applyBorder="1" applyAlignment="1">
      <x:alignment vertical="center"/>
    </x:xf>
    <x:xf numFmtId="200" fontId="14" fillId="8" borderId="5" xfId="0" applyNumberFormat="1" applyFont="1" applyFill="1" applyBorder="1" applyAlignment="1">
      <x:alignment vertical="center"/>
    </x:xf>
    <x:xf numFmtId="200" fontId="14" fillId="8" borderId="0" xfId="0" applyNumberFormat="1" applyFont="1" applyFill="1" applyBorder="1" applyAlignment="1">
      <x:alignment horizontal="right" vertical="center"/>
    </x:xf>
    <x:xf numFmtId="200" fontId="14" fillId="8" borderId="5" xfId="0" applyNumberFormat="1" applyFont="1" applyFill="1" applyBorder="1" applyAlignment="1">
      <x:alignment horizontal="right" vertical="center"/>
    </x:xf>
    <x:xf numFmtId="0" fontId="1" fillId="9" borderId="0" xfId="0" applyNumberFormat="1" applyFont="1" applyFill="1" applyBorder="1" applyAlignment="1">
      <x:alignment vertical="center"/>
    </x:xf>
    <x:xf numFmtId="0" fontId="13" fillId="9" borderId="0" xfId="0" applyNumberFormat="1" applyFont="1" applyFill="1" applyBorder="1" applyAlignment="1">
      <x:alignment vertical="center"/>
    </x:xf>
    <x:xf numFmtId="0" fontId="14" fillId="9" borderId="0" xfId="0" applyNumberFormat="1" applyFont="1" applyFill="1" applyBorder="1" applyAlignment="1">
      <x:alignment vertical="center"/>
    </x:xf>
    <x:xf numFmtId="0" fontId="14" fillId="9" borderId="5" xfId="0" applyNumberFormat="1" applyFont="1" applyFill="1" applyBorder="1" applyAlignment="1">
      <x:alignment vertical="center"/>
    </x:xf>
    <x:xf numFmtId="200" fontId="14" fillId="9" borderId="0" xfId="0" applyNumberFormat="1" applyFont="1" applyFill="1" applyBorder="1" applyAlignment="1">
      <x:alignment vertical="center"/>
    </x:xf>
    <x:xf numFmtId="200" fontId="14" fillId="9" borderId="5" xfId="0" applyNumberFormat="1" applyFont="1" applyFill="1" applyBorder="1" applyAlignment="1">
      <x:alignment vertical="center"/>
    </x:xf>
    <x:xf numFmtId="200" fontId="14" fillId="9" borderId="0" xfId="0" applyNumberFormat="1" applyFont="1" applyFill="1" applyBorder="1" applyAlignment="1">
      <x:alignment horizontal="right" vertical="center"/>
    </x:xf>
    <x:xf numFmtId="200" fontId="14" fillId="9" borderId="5" xfId="0" applyNumberFormat="1" applyFont="1" applyFill="1" applyBorder="1" applyAlignment="1">
      <x:alignment horizontal="right" vertical="center"/>
    </x:xf>
    <x:xf numFmtId="0" fontId="1" fillId="10" borderId="0" xfId="0" applyNumberFormat="1" applyFont="1" applyFill="1" applyBorder="1" applyAlignment="1">
      <x:alignment vertical="center"/>
    </x:xf>
    <x:xf numFmtId="0" fontId="15" fillId="10" borderId="0" xfId="0" applyNumberFormat="1" applyFont="1" applyFill="1" applyBorder="1" applyAlignment="1">
      <x:alignment vertical="center"/>
    </x:xf>
    <x:xf numFmtId="0" fontId="15" fillId="10" borderId="0" xfId="0" applyNumberFormat="1" applyFont="1" applyFill="1" applyBorder="1" applyAlignment="1">
      <x:alignment vertical="center" wrapText="1"/>
    </x:xf>
    <x:xf numFmtId="0" fontId="15" fillId="10" borderId="0" xfId="0" applyNumberFormat="1" applyFont="1" applyFill="1" applyBorder="1" applyAlignment="1">
      <x:alignment horizontal="right" vertical="center" wrapText="1"/>
    </x:xf>
    <x:xf numFmtId="0" fontId="16" fillId="0" borderId="0" xfId="0" applyNumberFormat="1" applyFont="1" applyFill="1" applyBorder="1" applyAlignment="1">
      <x:alignment vertical="center"/>
    </x:xf>
    <x:xf numFmtId="0" fontId="16" fillId="0" borderId="5" xfId="0" applyNumberFormat="1" applyFont="1" applyFill="1" applyBorder="1" applyAlignment="1">
      <x:alignment vertical="center"/>
    </x:xf>
    <x:xf numFmtId="0" fontId="16" fillId="0" borderId="0" xfId="0" applyNumberFormat="1" applyFont="1" applyFill="1" applyBorder="1" applyAlignment="1">
      <x:alignment vertical="center" wrapText="1"/>
    </x:xf>
    <x:xf numFmtId="0" fontId="16" fillId="0" borderId="5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horizontal="right" vertical="center" wrapText="1"/>
    </x:xf>
    <x:xf numFmtId="0" fontId="16" fillId="0" borderId="5" xfId="0" applyNumberFormat="1" applyFont="1" applyFill="1" applyBorder="1" applyAlignment="1">
      <x:alignment horizontal="right" vertical="center" wrapText="1"/>
    </x:xf>
    <x:xf numFmtId="0" fontId="17" fillId="7" borderId="0" xfId="0" applyNumberFormat="1" applyFont="1" applyFill="1" applyBorder="1" applyAlignment="1">
      <x:alignment vertical="center"/>
    </x:xf>
    <x:xf numFmtId="0" fontId="17" fillId="7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ont>
        <x:b/>
        <x:color rgb="FFA94E32"/>
      </x:font>
      <x:fill>
        <x:patternFill patternType="solid">
          <x:bgColor rgb="FFF9E2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ae14be52d414e" /><Relationship Type="http://schemas.openxmlformats.org/officeDocument/2006/relationships/theme" Target="/xl/theme/theme1.xml" Id="R80c86519dd564641" /><Relationship Type="http://schemas.openxmlformats.org/officeDocument/2006/relationships/sharedStrings" Target="/xl/sharedStrings.xml" Id="Rb95d531027334b2d" /><Relationship Type="http://schemas.openxmlformats.org/officeDocument/2006/relationships/worksheet" Target="/xl/worksheets/sheet1.xml" Id="Raa602b6d1e7c467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bfdecb63a264d7d" /><Relationship Type="http://schemas.openxmlformats.org/officeDocument/2006/relationships/chart" Target="/xl/drawings/charts/chart1.xml" Id="Rf707c3e51caa4b8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איפה הכסף נמצא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אומדן</c:v>
          </c:tx>
          <c:spPr>
            <a:solidFill xmlns:a="http://schemas.openxmlformats.org/drawingml/2006/main">
              <a:srgbClr val="3850C9"/>
            </a:solidFill>
          </c:spPr>
          <c:cat>
            <c:strRef>
              <c:f>'מחשבון קליLO'!$B$45:$B$48</c:f>
              <c:strCache>
                <c:ptCount val="0"/>
              </c:strCache>
            </c:strRef>
          </c:cat>
          <c:val>
            <c:numRef>
              <c:f>'מחשבון קליLO'!$C$45:$C$48</c:f>
              <c:numCache>
                <c:formatCode>₪#,##0;[Red](₪#,##0);-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₪0.0,,&quot;M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43</xdr:row>
      <xdr:rowOff>0</xdr:rowOff>
    </xdr:from>
    <xdr:to>
      <xdr:col>13</xdr:col>
      <xdr:colOff>0</xdr:colOff>
      <xdr:row>55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707c3e51caa4b8e"/>
        </a:graphicData>
      </a:graphic>
    </xdr:graphicFrame>
    <xdr:clientData/>
  </xdr:twoCellAnchor>
  <xdr:oneCellAnchor>
    <xdr:from>
      <xdr:col>1</xdr:col>
      <xdr:colOff>0</xdr:colOff>
      <xdr:row>1</xdr:row>
      <xdr:rowOff>0</xdr:rowOff>
    </xdr:from>
    <xdr:ext cx="11334750" cy="2095500"/>
    <xdr:pic>
      <xdr:nvPicPr>
        <xdr:cNvPr id="2" name="b6100687-6698-4b88-909b-cb3bd763e3c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bfdecb63a264d7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321fba0ad514746" /></Relationships>
</file>

<file path=xl/worksheets/sheet1.xml><?xml version="1.0" encoding="utf-8"?>
<x:worksheet xmlns:x="http://schemas.openxmlformats.org/spreadsheetml/2006/main">
  <x:sheetPr>
    <x:tabColor rgb="FFE7C44D"/>
  </x:sheetPr>
  <x:sheetViews>
    <x:sheetView showGridLines="0" workbookViewId="0">
      <x:pane ySplit="18" topLeftCell="A19" activePane="bottomLeft" state="frozen"/>
    </x:sheetView>
  </x:sheetViews>
  <x:sheetFormatPr defaultRowHeight="15"/>
  <x:cols>
    <x:col min="1" max="1" width="2" hidden="0" customWidth="1"/>
    <x:col min="2" max="2" width="25" hidden="0" customWidth="1"/>
    <x:col min="3" max="3" width="23" hidden="0" customWidth="1"/>
    <x:col min="4" max="4" width="11" hidden="0" customWidth="1"/>
    <x:col min="5" max="5" width="15" hidden="0" customWidth="1"/>
    <x:col min="6" max="6" width="15" hidden="0" customWidth="1"/>
    <x:col min="7" max="7" width="15" hidden="0" customWidth="1"/>
    <x:col min="8" max="8" width="16" hidden="0" customWidth="1"/>
    <x:col min="9" max="9" width="3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8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8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8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8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8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5" customHeight="1">
      <x:c r="A10" s="2"/>
      <x:c r="B10" s="4" t="str">
        <x:v>קליLO  ·  מחשבון העלות האמיתית של הבית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5" customHeight="1">
      <x:c r="A11" s="2"/>
      <x:c r="B11" s="7" t="str">
        <x:v>לא רק מחיר הנכס — כל הכסף שצריך עד שנכנסים הביתה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5" customHeight="1">
      <x:c r="A12" s="2"/>
      <x:c r="B12" s="10" t="str">
        <x:v>תרחיש לדוגמה. החליפו את התאים הצהובים לפי העסקה שלכם; כל החישובים יתעדכנו מיד.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3" customHeight="1">
      <x:c r="A14" s="2"/>
      <x:c r="B14" s="13" t="str">
        <x:v>מחיר הנכס</x:v>
      </x:c>
      <x:c r="C14" s="13" t="str">
        <x:v>מחיר הנכס</x:v>
      </x:c>
      <x:c r="D14" s="13" t="str">
        <x:v>מחיר הנכס</x:v>
      </x:c>
      <x:c r="E14" s="13" t="str">
        <x:v>הון עצמי זמין</x:v>
      </x:c>
      <x:c r="F14" s="13" t="str">
        <x:v>הון עצמי זמין</x:v>
      </x:c>
      <x:c r="G14" s="13" t="str">
        <x:v>הון עצמי זמין</x:v>
      </x:c>
      <x:c r="H14" s="13" t="str">
        <x:v>משכנתה מתוכננת</x:v>
      </x:c>
      <x:c r="I14" s="13" t="str">
        <x:v>משכנתה מתוכננת</x:v>
      </x:c>
      <x:c r="J14" s="13" t="str">
        <x:v>משכנתה מתוכננת</x:v>
      </x:c>
      <x:c r="K14" s="13" t="str">
        <x:v>מע״מ</x:v>
      </x:c>
      <x:c r="L14" s="13" t="str">
        <x:v>מע״מ</x:v>
      </x:c>
      <x:c r="M14" s="13" t="str">
        <x:v>מע״מ</x:v>
      </x:c>
    </x:row>
    <x:row r="15" ht="23" customHeight="1">
      <x:c r="A15" s="2"/>
      <x:c r="B15" s="27" t="n">
        <x:v>4000000</x:v>
      </x:c>
      <x:c r="C15" s="28" t="n">
        <x:v>4000000</x:v>
      </x:c>
      <x:c r="D15" s="29" t="n">
        <x:v>4000000</x:v>
      </x:c>
      <x:c r="E15" s="27" t="n">
        <x:v>1600000</x:v>
      </x:c>
      <x:c r="F15" s="28" t="n">
        <x:v>1600000</x:v>
      </x:c>
      <x:c r="G15" s="29" t="n">
        <x:v>1600000</x:v>
      </x:c>
      <x:c r="H15" s="27" t="n">
        <x:v>2400000</x:v>
      </x:c>
      <x:c r="I15" s="28" t="n">
        <x:v>2400000</x:v>
      </x:c>
      <x:c r="J15" s="29" t="n">
        <x:v>2400000</x:v>
      </x:c>
      <x:c r="K15" s="39" t="n">
        <x:v>0.18</x:v>
      </x:c>
      <x:c r="L15" s="40" t="n">
        <x:v>0.18</x:v>
      </x:c>
      <x:c r="M15" s="41" t="n">
        <x:v>0.18</x:v>
      </x:c>
    </x:row>
    <x:row r="16" ht="23" customHeight="1">
      <x:c r="A16" s="2"/>
      <x:c r="B16" s="30" t="n">
        <x:v>4000000</x:v>
      </x:c>
      <x:c r="C16" s="31" t="n">
        <x:v>4000000</x:v>
      </x:c>
      <x:c r="D16" s="32" t="n">
        <x:v>4000000</x:v>
      </x:c>
      <x:c r="E16" s="30" t="n">
        <x:v>1600000</x:v>
      </x:c>
      <x:c r="F16" s="31" t="n">
        <x:v>1600000</x:v>
      </x:c>
      <x:c r="G16" s="32" t="n">
        <x:v>1600000</x:v>
      </x:c>
      <x:c r="H16" s="30" t="n">
        <x:v>2400000</x:v>
      </x:c>
      <x:c r="I16" s="31" t="n">
        <x:v>2400000</x:v>
      </x:c>
      <x:c r="J16" s="32" t="n">
        <x:v>2400000</x:v>
      </x:c>
      <x:c r="K16" s="42" t="n">
        <x:v>0.18</x:v>
      </x:c>
      <x:c r="L16" s="43" t="n">
        <x:v>0.18</x:v>
      </x:c>
      <x:c r="M16" s="44" t="n">
        <x:v>0.18</x:v>
      </x:c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26" customHeight="1">
      <x:c r="A19" s="2"/>
      <x:c r="B19" s="49" t="str">
        <x:v>הוצאה</x:v>
      </x:c>
      <x:c r="C19" s="50" t="str">
        <x:v>איך מחושב</x:v>
      </x:c>
      <x:c r="D19" s="50" t="str">
        <x:v>שיעור</x:v>
      </x:c>
      <x:c r="E19" s="50" t="str">
        <x:v>אומדן</x:v>
      </x:c>
      <x:c r="F19" s="50" t="str">
        <x:v>שולם</x:v>
      </x:c>
      <x:c r="G19" s="50" t="str">
        <x:v>נותר</x:v>
      </x:c>
      <x:c r="H19" s="51" t="str">
        <x:v>מצב</x:v>
      </x:c>
      <x:c r="I19" s="2"/>
      <x:c r="J19" s="78" t="str">
        <x:v>תמונת העלות</x:v>
      </x:c>
      <x:c r="K19" s="2"/>
      <x:c r="L19" s="2"/>
      <x:c r="M19" s="2"/>
    </x:row>
    <x:row r="20" ht="26" customHeight="1">
      <x:c r="A20" s="2"/>
      <x:c r="B20" s="53" t="str">
        <x:v>עו״ד מקרקעין</x:v>
      </x:c>
      <x:c r="C20" s="55" t="str">
        <x:v>מחיר × שיעור + מע״מ</x:v>
      </x:c>
      <x:c r="D20" s="62" t="n">
        <x:v>0.005</x:v>
      </x:c>
      <x:c r="E20" s="59" t="n">
        <x:f>$B$15*D20*(1+$K$15)</x:f>
        <x:v>23600</x:v>
      </x:c>
      <x:c r="F20" s="64" t="n">
        <x:v>0</x:v>
      </x:c>
      <x:c r="G20" s="59" t="n">
        <x:f>MAX(E20-F20,0)</x:f>
        <x:v>23600</x:v>
      </x:c>
      <x:c r="H20" s="71" t="str">
        <x:v>אומדן</x:v>
      </x:c>
      <x:c r="I20" s="2"/>
      <x:c r="J20" s="79" t="str">
        <x:v>הוצאות מעבר ורכישה</x:v>
      </x:c>
      <x:c r="K20" s="79"/>
      <x:c r="L20" s="79"/>
      <x:c r="M20" s="79"/>
    </x:row>
    <x:row r="21" ht="26" customHeight="1">
      <x:c r="A21" s="2"/>
      <x:c r="B21" s="53" t="str">
        <x:v>תיווך</x:v>
      </x:c>
      <x:c r="C21" s="55" t="str">
        <x:v>מחיר × שיעור + מע״מ</x:v>
      </x:c>
      <x:c r="D21" s="62" t="n">
        <x:v>0.02</x:v>
      </x:c>
      <x:c r="E21" s="59" t="n">
        <x:f>$B$15*D21*(1+$K$15)</x:f>
        <x:v>94400</x:v>
      </x:c>
      <x:c r="F21" s="64" t="n">
        <x:v>0</x:v>
      </x:c>
      <x:c r="G21" s="59" t="n">
        <x:f>MAX(E21-F21,0)</x:f>
        <x:v>94400</x:v>
      </x:c>
      <x:c r="H21" s="71" t="str">
        <x:v>אומדן</x:v>
      </x:c>
      <x:c r="I21" s="2"/>
      <x:c r="J21" s="84" t="n">
        <x:f>E34</x:f>
        <x:v>364300</x:v>
      </x:c>
      <x:c r="K21" s="84"/>
      <x:c r="L21" s="84"/>
      <x:c r="M21" s="84"/>
    </x:row>
    <x:row r="22" ht="26" customHeight="1">
      <x:c r="A22" s="2"/>
      <x:c r="B22" s="53" t="str">
        <x:v>מס רכישה</x:v>
      </x:c>
      <x:c r="C22" s="55" t="str">
        <x:v>לפי הסימולטור הרשמי</x:v>
      </x:c>
      <x:c r="D22" s="57"/>
      <x:c r="E22" s="64" t="n">
        <x:v>0</x:v>
      </x:c>
      <x:c r="F22" s="64" t="n">
        <x:v>0</x:v>
      </x:c>
      <x:c r="G22" s="59" t="n">
        <x:f>MAX(E22-F22,0)</x:f>
        <x:v>0</x:v>
      </x:c>
      <x:c r="H22" s="71" t="str">
        <x:v>לבדיקה</x:v>
      </x:c>
      <x:c r="I22" s="2"/>
      <x:c r="J22" s="85"/>
      <x:c r="K22" s="85"/>
      <x:c r="L22" s="85"/>
      <x:c r="M22" s="85"/>
    </x:row>
    <x:row r="23" ht="26" customHeight="1">
      <x:c r="A23" s="2"/>
      <x:c r="B23" s="53" t="str">
        <x:v>שמאות</x:v>
      </x:c>
      <x:c r="C23" s="55" t="str">
        <x:v>קלט לפי הצעת מחיר</x:v>
      </x:c>
      <x:c r="D23" s="57"/>
      <x:c r="E23" s="64" t="n">
        <x:v>3000</x:v>
      </x:c>
      <x:c r="F23" s="64" t="n">
        <x:v>0</x:v>
      </x:c>
      <x:c r="G23" s="59" t="n">
        <x:f>MAX(E23-F23,0)</x:f>
        <x:v>3000</x:v>
      </x:c>
      <x:c r="H23" s="71" t="str">
        <x:v>אומדן</x:v>
      </x:c>
      <x:c r="I23" s="2"/>
      <x:c r="J23" s="87" t="str">
        <x:v>עלות כוללת כולל הבית</x:v>
      </x:c>
      <x:c r="K23" s="87"/>
      <x:c r="L23" s="87"/>
      <x:c r="M23" s="87"/>
    </x:row>
    <x:row r="24" ht="26" customHeight="1">
      <x:c r="A24" s="2"/>
      <x:c r="B24" s="53" t="str">
        <x:v>בדק בית / מהנדס</x:v>
      </x:c>
      <x:c r="C24" s="55" t="str">
        <x:v>קלט לפי הצעת מחיר</x:v>
      </x:c>
      <x:c r="D24" s="57"/>
      <x:c r="E24" s="64" t="n">
        <x:v>4500</x:v>
      </x:c>
      <x:c r="F24" s="64" t="n">
        <x:v>0</x:v>
      </x:c>
      <x:c r="G24" s="59" t="n">
        <x:f>MAX(E24-F24,0)</x:f>
        <x:v>4500</x:v>
      </x:c>
      <x:c r="H24" s="71" t="str">
        <x:v>אומדן</x:v>
      </x:c>
      <x:c r="I24" s="2"/>
      <x:c r="J24" s="92" t="n">
        <x:f>$B$15+E34</x:f>
        <x:v>4364300</x:v>
      </x:c>
      <x:c r="K24" s="92"/>
      <x:c r="L24" s="92"/>
      <x:c r="M24" s="92"/>
    </x:row>
    <x:row r="25" ht="26" customHeight="1">
      <x:c r="A25" s="2"/>
      <x:c r="B25" s="53" t="str">
        <x:v>ייעוץ משכנתה</x:v>
      </x:c>
      <x:c r="C25" s="55" t="str">
        <x:v>קלט לפי הצעת מחיר</x:v>
      </x:c>
      <x:c r="D25" s="57"/>
      <x:c r="E25" s="64" t="n">
        <x:v>7500</x:v>
      </x:c>
      <x:c r="F25" s="64" t="n">
        <x:v>0</x:v>
      </x:c>
      <x:c r="G25" s="59" t="n">
        <x:f>MAX(E25-F25,0)</x:f>
        <x:v>7500</x:v>
      </x:c>
      <x:c r="H25" s="71" t="str">
        <x:v>אומדן</x:v>
      </x:c>
      <x:c r="I25" s="2"/>
      <x:c r="J25" s="93"/>
      <x:c r="K25" s="93"/>
      <x:c r="L25" s="93"/>
      <x:c r="M25" s="93"/>
    </x:row>
    <x:row r="26" ht="26" customHeight="1">
      <x:c r="A26" s="2"/>
      <x:c r="B26" s="53" t="str">
        <x:v>רישום / נוטריון / מסמכים</x:v>
      </x:c>
      <x:c r="C26" s="55" t="str">
        <x:v>קלט ידני</x:v>
      </x:c>
      <x:c r="D26" s="57"/>
      <x:c r="E26" s="64" t="n">
        <x:v>2500</x:v>
      </x:c>
      <x:c r="F26" s="64" t="n">
        <x:v>0</x:v>
      </x:c>
      <x:c r="G26" s="59" t="n">
        <x:f>MAX(E26-F26,0)</x:f>
        <x:v>2500</x:v>
      </x:c>
      <x:c r="H26" s="71" t="str">
        <x:v>אומדן</x:v>
      </x:c>
      <x:c r="I26" s="2"/>
      <x:c r="J26" s="95" t="str">
        <x:v>מזומן נדרש אחרי משכנתה</x:v>
      </x:c>
      <x:c r="K26" s="95"/>
      <x:c r="L26" s="95"/>
      <x:c r="M26" s="95"/>
    </x:row>
    <x:row r="27" ht="26" customHeight="1">
      <x:c r="A27" s="2"/>
      <x:c r="B27" s="53" t="str">
        <x:v>שיפוץ ותיקונים</x:v>
      </x:c>
      <x:c r="C27" s="55" t="str">
        <x:v>קלט מתקציב עבודה</x:v>
      </x:c>
      <x:c r="D27" s="57"/>
      <x:c r="E27" s="64" t="n">
        <x:v>150000</x:v>
      </x:c>
      <x:c r="F27" s="64" t="n">
        <x:v>0</x:v>
      </x:c>
      <x:c r="G27" s="59" t="n">
        <x:f>MAX(E27-F27,0)</x:f>
        <x:v>150000</x:v>
      </x:c>
      <x:c r="H27" s="71" t="str">
        <x:v>אומדן</x:v>
      </x:c>
      <x:c r="I27" s="2"/>
      <x:c r="J27" s="100" t="n">
        <x:f>MAX(($B$15+E34)-$H$15,0)</x:f>
        <x:v>1964300</x:v>
      </x:c>
      <x:c r="K27" s="100"/>
      <x:c r="L27" s="100"/>
      <x:c r="M27" s="100"/>
    </x:row>
    <x:row r="28" ht="26" customHeight="1">
      <x:c r="A28" s="2"/>
      <x:c r="B28" s="53" t="str">
        <x:v>עיצוב, ריהוט ומכשירים</x:v>
      </x:c>
      <x:c r="C28" s="55" t="str">
        <x:v>קלט ידני</x:v>
      </x:c>
      <x:c r="D28" s="57"/>
      <x:c r="E28" s="64" t="n">
        <x:v>50000</x:v>
      </x:c>
      <x:c r="F28" s="64" t="n">
        <x:v>0</x:v>
      </x:c>
      <x:c r="G28" s="59" t="n">
        <x:f>MAX(E28-F28,0)</x:f>
        <x:v>50000</x:v>
      </x:c>
      <x:c r="H28" s="71" t="str">
        <x:v>אומדן</x:v>
      </x:c>
      <x:c r="I28" s="2"/>
      <x:c r="J28" s="101"/>
      <x:c r="K28" s="101"/>
      <x:c r="L28" s="101"/>
      <x:c r="M28" s="101"/>
    </x:row>
    <x:row r="29" ht="26" customHeight="1">
      <x:c r="A29" s="2"/>
      <x:c r="B29" s="53" t="str">
        <x:v>הובלה ואחסון</x:v>
      </x:c>
      <x:c r="C29" s="55" t="str">
        <x:v>קלט ידני</x:v>
      </x:c>
      <x:c r="D29" s="57"/>
      <x:c r="E29" s="64" t="n">
        <x:v>8000</x:v>
      </x:c>
      <x:c r="F29" s="64" t="n">
        <x:v>0</x:v>
      </x:c>
      <x:c r="G29" s="59" t="n">
        <x:f>MAX(E29-F29,0)</x:f>
        <x:v>8000</x:v>
      </x:c>
      <x:c r="H29" s="71" t="str">
        <x:v>אומדן</x:v>
      </x:c>
      <x:c r="I29" s="2"/>
      <x:c r="J29" s="103" t="str">
        <x:v>עודף / פער מול ההון העצמי</x:v>
      </x:c>
      <x:c r="K29" s="103"/>
      <x:c r="L29" s="103"/>
      <x:c r="M29" s="103"/>
    </x:row>
    <x:row r="30" ht="26" customHeight="1">
      <x:c r="A30" s="2"/>
      <x:c r="B30" s="53" t="str">
        <x:v>חפיפה בין בתים</x:v>
      </x:c>
      <x:c r="C30" s="55" t="str">
        <x:v>שכירות / מימון כפול</x:v>
      </x:c>
      <x:c r="D30" s="57"/>
      <x:c r="E30" s="64" t="n">
        <x:v>0</x:v>
      </x:c>
      <x:c r="F30" s="64" t="n">
        <x:v>0</x:v>
      </x:c>
      <x:c r="G30" s="59" t="n">
        <x:f>MAX(E30-F30,0)</x:f>
        <x:v>0</x:v>
      </x:c>
      <x:c r="H30" s="71" t="str">
        <x:v>אומדן</x:v>
      </x:c>
      <x:c r="I30" s="2"/>
      <x:c r="J30" s="108" t="n">
        <x:f>$E$15-MAX(($B$15+E34)-$H$15,0)</x:f>
        <x:v>-364300</x:v>
      </x:c>
      <x:c r="K30" s="108"/>
      <x:c r="L30" s="108"/>
      <x:c r="M30" s="108"/>
    </x:row>
    <x:row r="31" ht="26" customHeight="1">
      <x:c r="A31" s="2"/>
      <x:c r="B31" s="53" t="str">
        <x:v>רזרבה</x:v>
      </x:c>
      <x:c r="C31" s="55" t="str">
        <x:v>שיעור משיפוץ + ריהוט + מעבר</x:v>
      </x:c>
      <x:c r="D31" s="62" t="n">
        <x:v>0.1</x:v>
      </x:c>
      <x:c r="E31" s="59" t="n">
        <x:f>D31*SUM(E27:E30)</x:f>
        <x:v>20800</x:v>
      </x:c>
      <x:c r="F31" s="64" t="n">
        <x:v>0</x:v>
      </x:c>
      <x:c r="G31" s="59" t="n">
        <x:f>MAX(E31-F31,0)</x:f>
        <x:v>20800</x:v>
      </x:c>
      <x:c r="H31" s="71" t="str">
        <x:v>אומדן</x:v>
      </x:c>
      <x:c r="I31" s="2"/>
      <x:c r="J31" s="109"/>
      <x:c r="K31" s="109"/>
      <x:c r="L31" s="109"/>
      <x:c r="M31" s="109"/>
    </x:row>
    <x:row r="32" ht="26" customHeight="1">
      <x:c r="A32" s="2"/>
      <x:c r="B32" s="54" t="str">
        <x:v>הוצאות אחרות</x:v>
      </x:c>
      <x:c r="C32" s="56" t="str">
        <x:v>קלט ידני</x:v>
      </x:c>
      <x:c r="D32" s="58"/>
      <x:c r="E32" s="66" t="n">
        <x:v>0</x:v>
      </x:c>
      <x:c r="F32" s="66" t="n">
        <x:v>0</x:v>
      </x:c>
      <x:c r="G32" s="60" t="n">
        <x:f>MAX(E32-F32,0)</x:f>
        <x:v>0</x:v>
      </x:c>
      <x:c r="H32" s="72" t="str">
        <x:v>אומדן</x:v>
      </x:c>
      <x:c r="I32" s="2"/>
      <x:c r="J32" s="113" t="str">
        <x:f>IF(E22=0,"השלימו מס רכישה בסימולטור הרשמי",IF(J30&lt;0,"נדרש לצמצם עלויות או להגדיל מימון","התמונה מוכנה לבדיקת איש מקצוע"))</x:f>
        <x:v>השלימו מס רכישה בסימולטור הרשמי</x:v>
      </x:c>
      <x:c r="K32" s="113"/>
      <x:c r="L32" s="113"/>
      <x:c r="M32" s="113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113"/>
      <x:c r="K33" s="113"/>
      <x:c r="L33" s="113"/>
      <x:c r="M33" s="113"/>
    </x:row>
    <x:row r="34" ht="26" customHeight="1">
      <x:c r="A34" s="2"/>
      <x:c r="B34" s="75" t="str">
        <x:v>סה״כ הוצאות נוספות</x:v>
      </x:c>
      <x:c r="C34" s="75"/>
      <x:c r="D34" s="75"/>
      <x:c r="E34" s="75" t="n">
        <x:f>SUM(E20:E32)</x:f>
        <x:v>364300</x:v>
      </x:c>
      <x:c r="F34" s="75" t="n">
        <x:f>SUM(F20:F32)</x:f>
        <x:v>0</x:v>
      </x:c>
      <x:c r="G34" s="75" t="n">
        <x:f>SUM(G20:G32)</x:f>
        <x:v>364300</x:v>
      </x:c>
      <x:c r="H34" s="75" t="str">
        <x:v>TOTAL</x:v>
      </x:c>
      <x:c r="I34" s="2"/>
      <x:c r="J34" s="113"/>
      <x:c r="K34" s="113"/>
      <x:c r="L34" s="113"/>
      <x:c r="M34" s="113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>
      <x:c r="A37" s="2"/>
      <x:c r="B37" s="45" t="str">
        <x:v>מקורות והערות</x:v>
      </x:c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30" customHeight="1">
      <x:c r="A38" s="2"/>
      <x:c r="B38" s="118" t="str">
        <x:v>מס רכישה: מזינים תוצאה מסימולטור רשות המסים לפי סוג הנכס, הזכאות, השווי ומועד העסקה. https://www.gov.il/he/service/real_eatate_taxsimulator</x:v>
      </x:c>
      <x:c r="C38" s="118"/>
      <x:c r="D38" s="118"/>
      <x:c r="E38" s="118"/>
      <x:c r="F38" s="118"/>
      <x:c r="G38" s="118"/>
      <x:c r="H38" s="118"/>
      <x:c r="I38" s="2"/>
      <x:c r="J38" s="2"/>
      <x:c r="K38" s="2"/>
      <x:c r="L38" s="2"/>
      <x:c r="M38" s="2"/>
    </x:row>
    <x:row r="39" ht="30" customHeight="1">
      <x:c r="A39" s="2"/>
      <x:c r="B39" s="118"/>
      <x:c r="C39" s="118"/>
      <x:c r="D39" s="118"/>
      <x:c r="E39" s="118"/>
      <x:c r="F39" s="118"/>
      <x:c r="G39" s="118"/>
      <x:c r="H39" s="118"/>
      <x:c r="I39" s="2"/>
      <x:c r="J39" s="2"/>
      <x:c r="K39" s="2"/>
      <x:c r="L39" s="2"/>
      <x:c r="M39" s="2"/>
    </x:row>
    <x:row r="40" ht="30" customHeight="1">
      <x:c r="A40" s="2"/>
      <x:c r="B40" s="118" t="str">
        <x:v>מע״מ: 18% החל מ־1.1.2025. שיעורי עו״ד (0.5%) ותיווך (2%) הם ברירות מחדל לפי בקשת המשתמש וניתנים לשינוי.</x:v>
      </x:c>
      <x:c r="C40" s="118"/>
      <x:c r="D40" s="118"/>
      <x:c r="E40" s="118"/>
      <x:c r="F40" s="118"/>
      <x:c r="G40" s="118"/>
      <x:c r="H40" s="118"/>
      <x:c r="I40" s="2"/>
      <x:c r="J40" s="2"/>
      <x:c r="K40" s="2"/>
      <x:c r="L40" s="2"/>
      <x:c r="M40" s="2"/>
    </x:row>
    <x:row r="41" ht="30" customHeight="1">
      <x:c r="A41" s="2"/>
      <x:c r="B41" s="119"/>
      <x:c r="C41" s="119"/>
      <x:c r="D41" s="119"/>
      <x:c r="E41" s="119"/>
      <x:c r="F41" s="119"/>
      <x:c r="G41" s="119"/>
      <x:c r="H41" s="119"/>
      <x:c r="I41" s="2"/>
      <x:c r="J41" s="2"/>
      <x:c r="K41" s="2"/>
      <x:c r="L41" s="2"/>
      <x:c r="M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25" customHeight="1">
      <x:c r="A44" s="2"/>
      <x:c r="B44" s="121" t="str">
        <x:v>קבוצת הוצאה</x:v>
      </x:c>
      <x:c r="C44" s="121" t="str">
        <x:v>אומדן</x:v>
      </x:c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 ht="25" customHeight="1">
      <x:c r="A45" s="2"/>
      <x:c r="B45" s="2" t="str">
        <x:v>משפט, תיווך ומס</x:v>
      </x:c>
      <x:c r="C45" s="59" t="n">
        <x:f>SUM(E20:E22)</x:f>
        <x:v>118000</x:v>
      </x:c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 ht="25" customHeight="1">
      <x:c r="A46" s="2"/>
      <x:c r="B46" s="2" t="str">
        <x:v>בדיקות ומימון</x:v>
      </x:c>
      <x:c r="C46" s="59" t="n">
        <x:f>SUM(E23:E26)</x:f>
        <x:v>17500</x:v>
      </x:c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 ht="25" customHeight="1">
      <x:c r="A47" s="2"/>
      <x:c r="B47" s="2" t="str">
        <x:v>שיפוץ, עיצוב ומעבר</x:v>
      </x:c>
      <x:c r="C47" s="59" t="n">
        <x:f>SUM(E27:E30)</x:f>
        <x:v>208000</x:v>
      </x:c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 ht="25" customHeight="1">
      <x:c r="A48" s="2"/>
      <x:c r="B48" s="52" t="str">
        <x:v>רזרבה ואחרות</x:v>
      </x:c>
      <x:c r="C48" s="60" t="n">
        <x:f>SUM(E31:E32)</x:f>
        <x:v>20800</x:v>
      </x:c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</x:sheetData>
  <x:mergeCells>
    <x:mergeCell ref="B10:M10"/>
    <x:mergeCell ref="B11:M11"/>
    <x:mergeCell ref="B12:M12"/>
    <x:mergeCell ref="B14:D14"/>
    <x:mergeCell ref="B15:D16"/>
    <x:mergeCell ref="E14:G14"/>
    <x:mergeCell ref="E15:G16"/>
    <x:mergeCell ref="H14:J14"/>
    <x:mergeCell ref="H15:J16"/>
    <x:mergeCell ref="K14:M14"/>
    <x:mergeCell ref="K15:M16"/>
    <x:mergeCell ref="B34:D34"/>
    <x:mergeCell ref="J19:M19"/>
    <x:mergeCell ref="J20:M20"/>
    <x:mergeCell ref="J21:M22"/>
    <x:mergeCell ref="J23:M23"/>
    <x:mergeCell ref="J24:M25"/>
    <x:mergeCell ref="J26:M26"/>
    <x:mergeCell ref="J27:M28"/>
    <x:mergeCell ref="J29:M29"/>
    <x:mergeCell ref="J30:M31"/>
    <x:mergeCell ref="J32:M34"/>
    <x:mergeCell ref="B37:H37"/>
    <x:mergeCell ref="B38:H39"/>
    <x:mergeCell ref="B40:H41"/>
  </x:mergeCells>
  <x:conditionalFormatting sqref="J30:M31">
    <x:cfRule type="cellIs" dxfId="0" priority="1" operator="lessThan">
      <x:formula>0</x:formula>
    </x:cfRule>
  </x:conditionalFormatting>
  <x:dataValidations count="1">
    <x:dataValidation type="list" sqref="H20:H32">
      <x:formula1>"לבדיקה,אומדן,הצעה התקבלה,שולם"</x:formula1>
    </x:dataValidation>
  </x:dataValidations>
  <x:pageMargins left="0.7" right="0.7" top="0.75" bottom="0.75" header="0.3" footer="0.3"/>
  <x:drawing xmlns:r="http://schemas.openxmlformats.org/officeDocument/2006/relationships" r:id="R1321fba0ad514746"/>
</x:worksheet>
</file>